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<sst xmlns="http://schemas.openxmlformats.org/spreadsheetml/2006/main" count="390" uniqueCount="124">
  <si>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</si>
  <si>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</si>
  <si>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</si>
  <si>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</si>
  <si>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</si>
  <si>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</si>
  <si>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</si>
  <si>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</si>
  <si>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</si>
  <si>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</si>
  <si>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</si>
  <si>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</si>
  <si>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</si>
  <si>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</si>
  <si>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</si>
  <si>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</si>
  <si>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</si>
  <si>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</si>
  <si>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</si>
  <si>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</si>
  <si>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</si>
  <si>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</si>
  <si>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</si>
  <si>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</si>
  <si>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</si>
  <si>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</si>
  <si>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</si>
  <si>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</si>
  <si>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</si>
  <si>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</si>
  <si>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</si>
  <si>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</si>
  <si>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</si>
  <si>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</si>
  <si>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</si>
  <si>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</si>
  <si>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</si>
  <si>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</si>
  <si>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</si>
  <si>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</si>
  <si>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</si>
  <si>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</si>
  <si>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</si>
  <si>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</si>
  <si>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</si>
  <si>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</si>
  <si>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</si>
  <si>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</si>
  <si>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</si>
  <si>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</si>
  <si>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</si>
  <si>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</si>
  <si>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</si>
  <si>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</si>
  <si>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</si>
  <si>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</si>
  <si>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</si>
  <si>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</si>
  <si>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</si>
  <si>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</si>
  <si>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</si>
  <si>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</si>
  <si>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</si>
  <si>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</si>
  <si>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</si>
  <si>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</si>
  <si>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</si>
  <si>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</si>
  <si>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</si>
  <si>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</si>
  <si>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</si>
  <si>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</si>
  <si>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</si>
  <si>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</si>
  <si>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</si>
  <si>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</si>
  <si>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</si>
  <si>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</si>
  <si>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</si>
  <si>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</si>
  <si>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</si>
  <si>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</si>
  <si>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</si>
  <si>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</si>
  <si>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</si>
  <si>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</si>
  <si>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</si>
  <si>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</si>
  <si>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</si>
  <si>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</si>
  <si>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</si>
  <si>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</si>
  <si>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</si>
  <si>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</si>
  <si>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</si>
  <si>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</si>
  <si>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</si>
  <si>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</si>
  <si>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</si>
  <si>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</si>
  <si>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</si>
  <si>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</si>
  <si>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</si>
  <si>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</si>
  <si>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</si>
  <si>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</si>
  <si>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</si>
  <si>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</si>
  <si>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</si>
  <si>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</si>
  <si>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</si>
  <si>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</si>
  <si>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</si>
  <si>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</si>
  <si>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</si>
  <si>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</si>
  <si>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</si>
  <si>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</si>
  <si>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</si>
  <si>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</si>
  <si>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30.10.2017</t>
  </si>
  <si>
    <r>
      <t xml:space="preserve">станом на 30.10.2017р.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</si>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</sst>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5707057"/>
        <c:axId val="31601466"/>
      </c:lineChart>
      <c:catAx>
        <c:axId val="557070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1466"/>
        <c:crosses val="autoZero"/>
        <c:auto val="0"/>
        <c:lblOffset val="100"/>
        <c:tickLblSkip val="1"/>
        <c:noMultiLvlLbl val="0"/>
      </c:catAx>
      <c:valAx>
        <c:axId val="316014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070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098843"/>
        <c:axId val="9889588"/>
      </c:lineChart>
      <c:catAx>
        <c:axId val="10988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9588"/>
        <c:crosses val="autoZero"/>
        <c:auto val="0"/>
        <c:lblOffset val="100"/>
        <c:tickLblSkip val="1"/>
        <c:noMultiLvlLbl val="0"/>
      </c:catAx>
      <c:valAx>
        <c:axId val="9889588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884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30.10.2017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897429"/>
        <c:axId val="62859134"/>
      </c:bar3D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59134"/>
        <c:crosses val="autoZero"/>
        <c:auto val="1"/>
        <c:lblOffset val="100"/>
        <c:tickLblSkip val="1"/>
        <c:noMultiLvlLbl val="0"/>
      </c:catAx>
      <c:valAx>
        <c:axId val="62859134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97429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8861295"/>
        <c:axId val="58425064"/>
      </c:bar3D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425064"/>
        <c:crosses val="autoZero"/>
        <c:auto val="1"/>
        <c:lblOffset val="100"/>
        <c:tickLblSkip val="1"/>
        <c:noMultiLvlLbl val="0"/>
      </c:catAx>
      <c:valAx>
        <c:axId val="58425064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6129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5977739"/>
        <c:axId val="9581924"/>
      </c:lineChart>
      <c:catAx>
        <c:axId val="159777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81924"/>
        <c:crosses val="autoZero"/>
        <c:auto val="0"/>
        <c:lblOffset val="100"/>
        <c:tickLblSkip val="1"/>
        <c:noMultiLvlLbl val="0"/>
      </c:catAx>
      <c:valAx>
        <c:axId val="95819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777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9128453"/>
        <c:axId val="37938350"/>
      </c:lineChart>
      <c:catAx>
        <c:axId val="191284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38350"/>
        <c:crosses val="autoZero"/>
        <c:auto val="0"/>
        <c:lblOffset val="100"/>
        <c:tickLblSkip val="1"/>
        <c:noMultiLvlLbl val="0"/>
      </c:catAx>
      <c:valAx>
        <c:axId val="379383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284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900831"/>
        <c:axId val="53107480"/>
      </c:lineChart>
      <c:catAx>
        <c:axId val="5900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07480"/>
        <c:crosses val="autoZero"/>
        <c:auto val="0"/>
        <c:lblOffset val="100"/>
        <c:tickLblSkip val="1"/>
        <c:noMultiLvlLbl val="0"/>
      </c:catAx>
      <c:valAx>
        <c:axId val="531074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08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8205273"/>
        <c:axId val="6738594"/>
      </c:lineChart>
      <c:catAx>
        <c:axId val="82052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38594"/>
        <c:crosses val="autoZero"/>
        <c:auto val="0"/>
        <c:lblOffset val="100"/>
        <c:tickLblSkip val="1"/>
        <c:noMultiLvlLbl val="0"/>
      </c:catAx>
      <c:valAx>
        <c:axId val="67385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052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0647347"/>
        <c:axId val="8955212"/>
      </c:lineChart>
      <c:catAx>
        <c:axId val="606473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55212"/>
        <c:crosses val="autoZero"/>
        <c:auto val="0"/>
        <c:lblOffset val="100"/>
        <c:tickLblSkip val="1"/>
        <c:noMultiLvlLbl val="0"/>
      </c:catAx>
      <c:valAx>
        <c:axId val="89552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473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3488045"/>
        <c:axId val="54283542"/>
      </c:lineChart>
      <c:catAx>
        <c:axId val="134880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83542"/>
        <c:crosses val="autoZero"/>
        <c:auto val="0"/>
        <c:lblOffset val="100"/>
        <c:tickLblSkip val="1"/>
        <c:noMultiLvlLbl val="0"/>
      </c:catAx>
      <c:valAx>
        <c:axId val="542835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880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8789831"/>
        <c:axId val="34890752"/>
      </c:lineChart>
      <c:catAx>
        <c:axId val="18789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90752"/>
        <c:crosses val="autoZero"/>
        <c:auto val="0"/>
        <c:lblOffset val="100"/>
        <c:tickLblSkip val="1"/>
        <c:noMultiLvlLbl val="0"/>
      </c:catAx>
      <c:valAx>
        <c:axId val="348907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8983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5581313"/>
        <c:axId val="7578634"/>
      </c:lineChart>
      <c:catAx>
        <c:axId val="455813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8634"/>
        <c:crosses val="autoZero"/>
        <c:auto val="0"/>
        <c:lblOffset val="100"/>
        <c:tickLblSkip val="1"/>
        <c:noMultiLvlLbl val="0"/>
      </c:catAx>
      <c:valAx>
        <c:axId val="75786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8131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1 108 852,3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- 3 455,9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- 5 919,0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8">
        <row r="6">
          <cell r="K6">
            <v>25691553.279999953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613640</v>
          </cell>
          <cell r="F9">
            <v>602890.82</v>
          </cell>
        </row>
        <row r="29">
          <cell r="E29">
            <v>151917</v>
          </cell>
          <cell r="F29">
            <v>148548.98</v>
          </cell>
        </row>
        <row r="97">
          <cell r="D97">
            <v>3155.70793</v>
          </cell>
        </row>
      </sheetData>
      <sheetData sheetId="1">
        <row r="97">
          <cell r="D97">
            <v>3155.70793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H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2" sqref="T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118</v>
      </c>
      <c r="S1" s="145"/>
      <c r="T1" s="145"/>
      <c r="U1" s="145"/>
      <c r="V1" s="145"/>
      <c r="W1" s="146"/>
    </row>
    <row r="2" spans="1:23" ht="15" thickBot="1">
      <c r="A2" s="147" t="s">
        <v>120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AVERAGE(N4:N20)</f>
        <v>6098.93294117647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6098.9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6098.9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6098.9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6098.9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6098.9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6098.9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6098.9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6098.9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6098.9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6098.9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6098.9</v>
      </c>
      <c r="R15" s="75">
        <v>0</v>
      </c>
      <c r="S15" s="69">
        <v>211</v>
      </c>
      <c r="T15" s="80">
        <v>0</v>
      </c>
      <c r="U15" s="137">
        <v>0</v>
      </c>
      <c r="V15" s="138"/>
      <c r="W15" s="74">
        <f t="shared" si="3"/>
        <v>211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6098.9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6098.9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6098.9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6098.9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6098.9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11.599999999999522</v>
      </c>
      <c r="N21" s="69">
        <v>5326.4</v>
      </c>
      <c r="O21" s="69">
        <v>4800</v>
      </c>
      <c r="P21" s="3">
        <f t="shared" si="2"/>
        <v>1.1096666666666666</v>
      </c>
      <c r="Q21" s="2">
        <v>6098.9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67.2</v>
      </c>
      <c r="K22" s="85">
        <v>0</v>
      </c>
      <c r="L22" s="85">
        <v>0</v>
      </c>
      <c r="M22" s="69">
        <f t="shared" si="1"/>
        <v>-38.60000000000028</v>
      </c>
      <c r="N22" s="69">
        <v>10115.9</v>
      </c>
      <c r="O22" s="69">
        <v>7200</v>
      </c>
      <c r="P22" s="3">
        <f>N22/O22</f>
        <v>1.404986111111111</v>
      </c>
      <c r="Q22" s="2">
        <v>6098.9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6098.9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6098.9</v>
      </c>
      <c r="R24" s="81"/>
      <c r="S24" s="80"/>
      <c r="T24" s="76"/>
      <c r="U24" s="137"/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50959.30000000001</v>
      </c>
      <c r="C25" s="92">
        <f t="shared" si="4"/>
        <v>28405.499999999996</v>
      </c>
      <c r="D25" s="115">
        <f t="shared" si="4"/>
        <v>4162.1</v>
      </c>
      <c r="E25" s="115">
        <f t="shared" si="4"/>
        <v>24243.399999999998</v>
      </c>
      <c r="F25" s="92">
        <f t="shared" si="4"/>
        <v>4426.599999999999</v>
      </c>
      <c r="G25" s="92">
        <f t="shared" si="4"/>
        <v>10747.699999999999</v>
      </c>
      <c r="H25" s="92">
        <f t="shared" si="4"/>
        <v>20016.949999999997</v>
      </c>
      <c r="I25" s="92">
        <f t="shared" si="4"/>
        <v>1527.4500000000003</v>
      </c>
      <c r="J25" s="92">
        <f t="shared" si="4"/>
        <v>82.29999999999995</v>
      </c>
      <c r="K25" s="92">
        <f t="shared" si="4"/>
        <v>534.9</v>
      </c>
      <c r="L25" s="92">
        <f t="shared" si="4"/>
        <v>2019</v>
      </c>
      <c r="M25" s="91">
        <f t="shared" si="4"/>
        <v>404.46000000000197</v>
      </c>
      <c r="N25" s="91">
        <f t="shared" si="4"/>
        <v>119124.15999999999</v>
      </c>
      <c r="O25" s="91">
        <f>SUM(O4:O24)</f>
        <v>142115.6</v>
      </c>
      <c r="P25" s="93">
        <f>N25/O25</f>
        <v>0.8382201531710803</v>
      </c>
      <c r="Q25" s="2"/>
      <c r="R25" s="82">
        <f>SUM(R4:R24)</f>
        <v>1344.74</v>
      </c>
      <c r="S25" s="82">
        <f>SUM(S4:S24)</f>
        <v>934.15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5596.83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43038</v>
      </c>
      <c r="S30" s="133">
        <f>'[5]жовтень'!$D$97</f>
        <v>3155.70793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43038</v>
      </c>
      <c r="S40" s="132">
        <f>'[3]залишки'!$K$6/1000</f>
        <v>25691.553279999953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50" sqref="B50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123</v>
      </c>
      <c r="P27" s="163"/>
    </row>
    <row r="28" spans="1:16" ht="30.75" customHeight="1">
      <c r="A28" s="176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вересень!S40</f>
        <v>25691.553279999953</v>
      </c>
      <c r="B29" s="49">
        <v>30030</v>
      </c>
      <c r="C29" s="49">
        <v>7573.2</v>
      </c>
      <c r="D29" s="49">
        <v>58649.11</v>
      </c>
      <c r="E29" s="49">
        <v>938.02</v>
      </c>
      <c r="F29" s="49">
        <v>31600</v>
      </c>
      <c r="G29" s="49">
        <v>14889.31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23412.53</v>
      </c>
      <c r="N29" s="51">
        <f>M29-L29</f>
        <v>-96876.58</v>
      </c>
      <c r="O29" s="166">
        <f>вересень!S30</f>
        <v>3155.70793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'[5]жовтень'!$E$9</f>
        <v>613640</v>
      </c>
      <c r="C48" s="32">
        <f>'[5]жовтень'!$F$9</f>
        <v>602890.82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'[5]жовтень'!$E$29</f>
        <v>151917</v>
      </c>
      <c r="C49" s="32">
        <f>'[5]жовтень'!$F$29</f>
        <v>148548.98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179061.17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23065.5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98536.89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28826.71999999986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1108852.2899999998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7573.2</v>
      </c>
    </row>
    <row r="59" spans="1:3" ht="25.5">
      <c r="A59" s="83" t="s">
        <v>54</v>
      </c>
      <c r="B59" s="9">
        <f>D29</f>
        <v>58649.11</v>
      </c>
      <c r="C59" s="9">
        <f>E29</f>
        <v>938.02</v>
      </c>
    </row>
    <row r="60" spans="1:3" ht="12.75">
      <c r="A60" s="83" t="s">
        <v>55</v>
      </c>
      <c r="B60" s="9">
        <f>F29</f>
        <v>31600</v>
      </c>
      <c r="C60" s="9">
        <f>G29</f>
        <v>14889.31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87</v>
      </c>
      <c r="S1" s="145"/>
      <c r="T1" s="145"/>
      <c r="U1" s="145"/>
      <c r="V1" s="145"/>
      <c r="W1" s="146"/>
    </row>
    <row r="2" spans="1:23" ht="15" thickBot="1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92</v>
      </c>
      <c r="S1" s="145"/>
      <c r="T1" s="145"/>
      <c r="U1" s="145"/>
      <c r="V1" s="145"/>
      <c r="W1" s="146"/>
    </row>
    <row r="2" spans="1:23" ht="15" thickBot="1">
      <c r="A2" s="147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95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100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f>'[2]липень'!$D$97</f>
        <v>1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 t="e">
        <f>#REF!/1000</f>
        <v>#REF!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107</v>
      </c>
      <c r="S1" s="145"/>
      <c r="T1" s="145"/>
      <c r="U1" s="145"/>
      <c r="V1" s="145"/>
      <c r="W1" s="146"/>
    </row>
    <row r="2" spans="1:23" ht="15" thickBot="1">
      <c r="A2" s="147" t="s">
        <v>108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110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f>'[4]серпень'!$D$97</f>
        <v>50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113</v>
      </c>
      <c r="S1" s="145"/>
      <c r="T1" s="145"/>
      <c r="U1" s="145"/>
      <c r="V1" s="145"/>
      <c r="W1" s="146"/>
    </row>
    <row r="2" spans="1:23" ht="15" thickBot="1">
      <c r="A2" s="147" t="s">
        <v>114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'[5]вересень'!$D$97</f>
        <v>3155.70793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f>'[3]залишки'!$K$6/1000</f>
        <v>25691.553279999953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2017-10-30T09:22:38Z</dcterms:modified>
  <cp:category/>
  <cp:version/>
  <cp:contentType/>
  <cp:contentStatus/>
</cp:coreProperties>
</file>